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11760" activeTab="0"/>
  </bookViews>
  <sheets>
    <sheet name="Hoja1" sheetId="1" r:id="rId1"/>
  </sheets>
  <definedNames>
    <definedName name="_xlnm.Print_Area" localSheetId="0">'Hoja1'!$B$2:$J$28</definedName>
  </definedNames>
  <calcPr fullCalcOnLoad="1"/>
</workbook>
</file>

<file path=xl/sharedStrings.xml><?xml version="1.0" encoding="utf-8"?>
<sst xmlns="http://schemas.openxmlformats.org/spreadsheetml/2006/main" count="44" uniqueCount="33">
  <si>
    <t>Superficie Útil:</t>
  </si>
  <si>
    <t>Altura media:</t>
  </si>
  <si>
    <t>Local</t>
  </si>
  <si>
    <t>(l/s)</t>
  </si>
  <si>
    <t>Volumen:</t>
  </si>
  <si>
    <t>Admisión</t>
  </si>
  <si>
    <t>Dormitorio doble</t>
  </si>
  <si>
    <t>Sala</t>
  </si>
  <si>
    <t>Comedor</t>
  </si>
  <si>
    <t>Baño o aseo</t>
  </si>
  <si>
    <t>Total</t>
  </si>
  <si>
    <t>10  * Ud</t>
  </si>
  <si>
    <t>5  * Ud</t>
  </si>
  <si>
    <t>15  * Ud</t>
  </si>
  <si>
    <t>Sup. * 2</t>
  </si>
  <si>
    <t>3  * Ocu.</t>
  </si>
  <si>
    <t>Cálculo de caudales</t>
  </si>
  <si>
    <t>Código Técnico de la Edificación, Sección HS3, Calidad del aire interior</t>
  </si>
  <si>
    <t>Cocina*</t>
  </si>
  <si>
    <t>(*) Las cocinas deben disponer de un sistema adicional específico de ventilación con extracción mecánica para los vapores y los contaminantes de la cocción de 50l/s</t>
  </si>
  <si>
    <t>Diferencia**</t>
  </si>
  <si>
    <t>Renovaciones por hora***</t>
  </si>
  <si>
    <t>Obra:</t>
  </si>
  <si>
    <t>Dorm. individual</t>
  </si>
  <si>
    <t>Técnico:</t>
  </si>
  <si>
    <t>Corrección</t>
  </si>
  <si>
    <t>Ventilación equilibrada</t>
  </si>
  <si>
    <t>Fórmula</t>
  </si>
  <si>
    <t>Extracción</t>
  </si>
  <si>
    <t>(**) Según el el CTE DB-HS3,la vivenda tiene que estar equilibrada a cero</t>
  </si>
  <si>
    <t>(***) En viviendas la óptima renovación del aire es 0,7 renovaciones por hora.</t>
  </si>
  <si>
    <t>Vivienda:</t>
  </si>
  <si>
    <t>Ventilación según                CTE DB-HS3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</si>
</sst>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\ &quot;m²&quot;"/>
    <numFmt numFmtId="165" formatCode="##.0\ &quot;m&quot;"/>
    <numFmt numFmtId="166" formatCode="0\ &quot;Ud.&quot;"/>
    <numFmt numFmtId="167" formatCode="\+#0.0;\-#0.0"/>
    <numFmt numFmtId="168" formatCode="\+##.0;\-##.0"/>
    <numFmt numFmtId="169" formatCode="##\ &quot;m³&quot;"/>
    <numFmt numFmtId="170" formatCode="0.0_ ;\-0.0\ "/>
    <numFmt numFmtId="171" formatCode="[$-C0A]dddd\,\ dd&quot; de &quot;mmmm&quot; de &quot;yyyy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\ &quot;Ud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167" fontId="4" fillId="33" borderId="20" xfId="0" applyNumberFormat="1" applyFont="1" applyFill="1" applyBorder="1" applyAlignment="1">
      <alignment horizontal="center" vertical="center" wrapText="1"/>
    </xf>
    <xf numFmtId="167" fontId="4" fillId="33" borderId="21" xfId="0" applyNumberFormat="1" applyFont="1" applyFill="1" applyBorder="1" applyAlignment="1">
      <alignment horizontal="center" vertical="center" wrapText="1"/>
    </xf>
    <xf numFmtId="167" fontId="45" fillId="33" borderId="20" xfId="0" applyNumberFormat="1" applyFont="1" applyFill="1" applyBorder="1" applyAlignment="1">
      <alignment horizontal="center" vertical="center"/>
    </xf>
    <xf numFmtId="167" fontId="45" fillId="33" borderId="21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167" fontId="45" fillId="33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33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9" fontId="43" fillId="33" borderId="2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33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166" fontId="2" fillId="0" borderId="31" xfId="0" applyNumberFormat="1" applyFont="1" applyFill="1" applyBorder="1" applyAlignment="1">
      <alignment horizontal="center" vertical="center" wrapText="1"/>
    </xf>
    <xf numFmtId="166" fontId="2" fillId="0" borderId="32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7" fontId="3" fillId="0" borderId="32" xfId="0" applyNumberFormat="1" applyFont="1" applyFill="1" applyBorder="1" applyAlignment="1">
      <alignment horizontal="center" vertical="center" wrapText="1"/>
    </xf>
    <xf numFmtId="167" fontId="3" fillId="0" borderId="34" xfId="0" applyNumberFormat="1" applyFont="1" applyFill="1" applyBorder="1" applyAlignment="1">
      <alignment horizontal="center" vertical="center" wrapText="1"/>
    </xf>
    <xf numFmtId="167" fontId="3" fillId="0" borderId="35" xfId="0" applyNumberFormat="1" applyFont="1" applyFill="1" applyBorder="1" applyAlignment="1">
      <alignment horizontal="center" vertical="center" wrapText="1"/>
    </xf>
    <xf numFmtId="167" fontId="3" fillId="0" borderId="31" xfId="0" applyNumberFormat="1" applyFont="1" applyFill="1" applyBorder="1" applyAlignment="1">
      <alignment horizontal="center" vertical="center" wrapText="1"/>
    </xf>
    <xf numFmtId="167" fontId="3" fillId="0" borderId="33" xfId="0" applyNumberFormat="1" applyFont="1" applyFill="1" applyBorder="1" applyAlignment="1">
      <alignment horizontal="center" vertical="center" wrapText="1"/>
    </xf>
    <xf numFmtId="167" fontId="3" fillId="0" borderId="36" xfId="0" applyNumberFormat="1" applyFont="1" applyFill="1" applyBorder="1" applyAlignment="1">
      <alignment horizontal="center" vertical="center" wrapText="1"/>
    </xf>
    <xf numFmtId="167" fontId="43" fillId="2" borderId="37" xfId="0" applyNumberFormat="1" applyFont="1" applyFill="1" applyBorder="1" applyAlignment="1">
      <alignment horizontal="center" vertical="center" wrapText="1"/>
    </xf>
    <xf numFmtId="167" fontId="43" fillId="2" borderId="38" xfId="0" applyNumberFormat="1" applyFont="1" applyFill="1" applyBorder="1" applyAlignment="1">
      <alignment horizontal="center" vertical="center" wrapText="1"/>
    </xf>
    <xf numFmtId="167" fontId="43" fillId="2" borderId="19" xfId="0" applyNumberFormat="1" applyFont="1" applyFill="1" applyBorder="1" applyAlignment="1">
      <alignment horizontal="center" vertical="center" wrapText="1"/>
    </xf>
    <xf numFmtId="180" fontId="43" fillId="2" borderId="39" xfId="0" applyNumberFormat="1" applyFont="1" applyFill="1" applyBorder="1" applyAlignment="1">
      <alignment horizontal="center" vertical="center" wrapText="1"/>
    </xf>
    <xf numFmtId="180" fontId="43" fillId="2" borderId="40" xfId="0" applyNumberFormat="1" applyFont="1" applyFill="1" applyBorder="1" applyAlignment="1">
      <alignment horizontal="center" vertical="center" wrapText="1"/>
    </xf>
    <xf numFmtId="164" fontId="43" fillId="2" borderId="40" xfId="0" applyNumberFormat="1" applyFont="1" applyFill="1" applyBorder="1" applyAlignment="1">
      <alignment horizontal="center" vertical="center" wrapText="1"/>
    </xf>
    <xf numFmtId="164" fontId="43" fillId="2" borderId="41" xfId="0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vertical="center"/>
    </xf>
    <xf numFmtId="0" fontId="43" fillId="0" borderId="43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5" fontId="3" fillId="2" borderId="44" xfId="0" applyNumberFormat="1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167" fontId="2" fillId="33" borderId="23" xfId="0" applyNumberFormat="1" applyFont="1" applyFill="1" applyBorder="1" applyAlignment="1">
      <alignment horizontal="center" vertical="center" wrapText="1"/>
    </xf>
    <xf numFmtId="167" fontId="2" fillId="33" borderId="45" xfId="0" applyNumberFormat="1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/>
    </xf>
    <xf numFmtId="167" fontId="2" fillId="33" borderId="46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43" fillId="33" borderId="50" xfId="0" applyFont="1" applyFill="1" applyBorder="1" applyAlignment="1">
      <alignment horizontal="center" vertical="center" wrapText="1"/>
    </xf>
    <xf numFmtId="0" fontId="43" fillId="33" borderId="51" xfId="0" applyFont="1" applyFill="1" applyBorder="1" applyAlignment="1">
      <alignment horizontal="center" vertical="center" wrapText="1"/>
    </xf>
    <xf numFmtId="0" fontId="43" fillId="33" borderId="5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54" xfId="0" applyFont="1" applyFill="1" applyBorder="1" applyAlignment="1">
      <alignment horizontal="left" vertical="center"/>
    </xf>
    <xf numFmtId="0" fontId="43" fillId="2" borderId="22" xfId="0" applyFont="1" applyFill="1" applyBorder="1" applyAlignment="1">
      <alignment horizontal="left" vertical="center"/>
    </xf>
    <xf numFmtId="0" fontId="43" fillId="2" borderId="21" xfId="0" applyFont="1" applyFill="1" applyBorder="1" applyAlignment="1">
      <alignment horizontal="left" vertical="center"/>
    </xf>
    <xf numFmtId="0" fontId="43" fillId="2" borderId="53" xfId="0" applyFont="1" applyFill="1" applyBorder="1" applyAlignment="1">
      <alignment horizontal="left" vertical="center"/>
    </xf>
    <xf numFmtId="0" fontId="43" fillId="2" borderId="44" xfId="0" applyFont="1" applyFill="1" applyBorder="1" applyAlignment="1">
      <alignment horizontal="left" vertical="center"/>
    </xf>
    <xf numFmtId="0" fontId="43" fillId="2" borderId="54" xfId="0" applyFont="1" applyFill="1" applyBorder="1" applyAlignment="1">
      <alignment horizontal="left" vertical="center"/>
    </xf>
    <xf numFmtId="0" fontId="43" fillId="2" borderId="26" xfId="0" applyFont="1" applyFill="1" applyBorder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4" fillId="33" borderId="24" xfId="0" applyFont="1" applyFill="1" applyBorder="1" applyAlignment="1">
      <alignment horizontal="center" vertical="center"/>
    </xf>
    <xf numFmtId="0" fontId="44" fillId="33" borderId="55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left" vertical="center" wrapText="1"/>
    </xf>
    <xf numFmtId="2" fontId="2" fillId="33" borderId="24" xfId="52" applyNumberFormat="1" applyFont="1" applyFill="1" applyBorder="1" applyAlignment="1">
      <alignment horizontal="center" vertical="center" wrapText="1"/>
    </xf>
    <xf numFmtId="2" fontId="2" fillId="33" borderId="55" xfId="52" applyNumberFormat="1" applyFont="1" applyFill="1" applyBorder="1" applyAlignment="1">
      <alignment horizontal="center" vertical="center" wrapText="1"/>
    </xf>
    <xf numFmtId="2" fontId="2" fillId="33" borderId="56" xfId="52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M33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3.7109375" style="1" customWidth="1"/>
    <col min="2" max="2" width="16.7109375" style="2" customWidth="1"/>
    <col min="3" max="4" width="8.7109375" style="1" customWidth="1"/>
    <col min="5" max="10" width="8.7109375" style="9" customWidth="1"/>
    <col min="11" max="16384" width="11.421875" style="1" customWidth="1"/>
  </cols>
  <sheetData>
    <row r="2" spans="2:11" ht="19.5" customHeight="1">
      <c r="B2" s="38" t="s">
        <v>16</v>
      </c>
      <c r="C2" s="38"/>
      <c r="D2" s="36"/>
      <c r="E2" s="36"/>
      <c r="F2" s="36"/>
      <c r="G2" s="36"/>
      <c r="H2" s="36"/>
      <c r="I2" s="36"/>
      <c r="J2" s="36"/>
      <c r="K2" s="36"/>
    </row>
    <row r="3" spans="2:11" s="33" customFormat="1" ht="19.5" customHeight="1">
      <c r="B3" s="39" t="s">
        <v>17</v>
      </c>
      <c r="C3" s="40"/>
      <c r="D3" s="37"/>
      <c r="E3" s="37"/>
      <c r="F3" s="37"/>
      <c r="G3" s="37"/>
      <c r="H3" s="37"/>
      <c r="I3" s="37"/>
      <c r="J3" s="37"/>
      <c r="K3" s="37"/>
    </row>
    <row r="4" spans="1:11" s="42" customFormat="1" ht="19.5" customHeight="1" thickBot="1">
      <c r="A4" s="1"/>
      <c r="B4" s="2"/>
      <c r="C4" s="1"/>
      <c r="D4" s="1"/>
      <c r="E4" s="9"/>
      <c r="F4" s="9"/>
      <c r="G4" s="9"/>
      <c r="H4" s="9"/>
      <c r="I4" s="9"/>
      <c r="J4" s="9"/>
      <c r="K4" s="1"/>
    </row>
    <row r="5" spans="2:10" s="42" customFormat="1" ht="19.5" customHeight="1">
      <c r="B5" s="34" t="s">
        <v>22</v>
      </c>
      <c r="C5" s="96"/>
      <c r="D5" s="96"/>
      <c r="E5" s="96"/>
      <c r="F5" s="97"/>
      <c r="G5" s="10"/>
      <c r="H5" s="90" t="s">
        <v>0</v>
      </c>
      <c r="I5" s="91"/>
      <c r="J5" s="72">
        <v>85</v>
      </c>
    </row>
    <row r="6" spans="2:10" s="42" customFormat="1" ht="19.5" customHeight="1">
      <c r="B6" s="43" t="s">
        <v>31</v>
      </c>
      <c r="C6" s="98"/>
      <c r="D6" s="98"/>
      <c r="E6" s="98"/>
      <c r="F6" s="99"/>
      <c r="G6" s="10"/>
      <c r="H6" s="92" t="s">
        <v>1</v>
      </c>
      <c r="I6" s="93"/>
      <c r="J6" s="73">
        <v>3</v>
      </c>
    </row>
    <row r="7" spans="2:10" s="42" customFormat="1" ht="19.5" customHeight="1" thickBot="1">
      <c r="B7" s="35" t="s">
        <v>24</v>
      </c>
      <c r="C7" s="100"/>
      <c r="D7" s="100"/>
      <c r="E7" s="100"/>
      <c r="F7" s="101"/>
      <c r="G7" s="10"/>
      <c r="H7" s="94" t="s">
        <v>4</v>
      </c>
      <c r="I7" s="95"/>
      <c r="J7" s="41">
        <f>J5*J6</f>
        <v>255</v>
      </c>
    </row>
    <row r="8" spans="5:10" s="42" customFormat="1" ht="19.5" customHeight="1" thickBot="1">
      <c r="E8" s="10"/>
      <c r="F8" s="10"/>
      <c r="G8" s="10"/>
      <c r="H8" s="10"/>
      <c r="I8" s="10"/>
      <c r="J8" s="10"/>
    </row>
    <row r="9" spans="2:10" s="42" customFormat="1" ht="30" customHeight="1">
      <c r="B9" s="81" t="s">
        <v>2</v>
      </c>
      <c r="C9" s="82"/>
      <c r="D9" s="87" t="s">
        <v>32</v>
      </c>
      <c r="E9" s="88"/>
      <c r="F9" s="89"/>
      <c r="G9" s="74" t="s">
        <v>25</v>
      </c>
      <c r="H9" s="75"/>
      <c r="I9" s="74" t="s">
        <v>26</v>
      </c>
      <c r="J9" s="75"/>
    </row>
    <row r="10" spans="2:13" s="42" customFormat="1" ht="19.5" customHeight="1">
      <c r="B10" s="83"/>
      <c r="C10" s="84"/>
      <c r="D10" s="20" t="s">
        <v>27</v>
      </c>
      <c r="E10" s="14" t="s">
        <v>5</v>
      </c>
      <c r="F10" s="21" t="s">
        <v>28</v>
      </c>
      <c r="G10" s="20" t="s">
        <v>5</v>
      </c>
      <c r="H10" s="21" t="s">
        <v>28</v>
      </c>
      <c r="I10" s="20" t="s">
        <v>5</v>
      </c>
      <c r="J10" s="21" t="s">
        <v>28</v>
      </c>
      <c r="M10" s="6"/>
    </row>
    <row r="11" spans="2:13" s="42" customFormat="1" ht="19.5" customHeight="1" thickBot="1">
      <c r="B11" s="85"/>
      <c r="C11" s="86"/>
      <c r="D11" s="22" t="s">
        <v>3</v>
      </c>
      <c r="E11" s="24" t="s">
        <v>3</v>
      </c>
      <c r="F11" s="23" t="s">
        <v>3</v>
      </c>
      <c r="G11" s="22" t="s">
        <v>3</v>
      </c>
      <c r="H11" s="23" t="s">
        <v>3</v>
      </c>
      <c r="I11" s="22" t="s">
        <v>3</v>
      </c>
      <c r="J11" s="23" t="s">
        <v>3</v>
      </c>
      <c r="M11" s="6"/>
    </row>
    <row r="12" spans="3:13" s="42" customFormat="1" ht="19.5" customHeight="1" thickBot="1">
      <c r="C12" s="65"/>
      <c r="M12" s="6"/>
    </row>
    <row r="13" spans="2:13" s="42" customFormat="1" ht="19.5" customHeight="1">
      <c r="B13" s="44" t="s">
        <v>6</v>
      </c>
      <c r="C13" s="61">
        <v>1</v>
      </c>
      <c r="D13" s="47" t="s">
        <v>11</v>
      </c>
      <c r="E13" s="15">
        <f>C13*10</f>
        <v>10</v>
      </c>
      <c r="F13" s="66"/>
      <c r="G13" s="58"/>
      <c r="H13" s="67"/>
      <c r="I13" s="55">
        <f aca="true" t="shared" si="0" ref="I13:I20">IF(SUMIF(E13:H13,"&gt;0")=0,"-",SUMIF(E13:H13,"&gt;0"))</f>
        <v>10</v>
      </c>
      <c r="J13" s="19" t="str">
        <f aca="true" t="shared" si="1" ref="J13:J20">IF(SUMIF(E13:H13,"&lt;0")=0,"-",SUMIF(E13:H13,"&lt;0"))</f>
        <v>-</v>
      </c>
      <c r="M13" s="6"/>
    </row>
    <row r="14" spans="2:13" s="42" customFormat="1" ht="19.5" customHeight="1">
      <c r="B14" s="45" t="s">
        <v>23</v>
      </c>
      <c r="C14" s="62">
        <v>2</v>
      </c>
      <c r="D14" s="48" t="s">
        <v>12</v>
      </c>
      <c r="E14" s="12">
        <f>5*C14</f>
        <v>10</v>
      </c>
      <c r="F14" s="68"/>
      <c r="G14" s="59">
        <v>10</v>
      </c>
      <c r="H14" s="69"/>
      <c r="I14" s="52">
        <f t="shared" si="0"/>
        <v>20</v>
      </c>
      <c r="J14" s="16" t="str">
        <f t="shared" si="1"/>
        <v>-</v>
      </c>
      <c r="M14" s="6"/>
    </row>
    <row r="15" spans="2:13" s="42" customFormat="1" ht="19.5" customHeight="1">
      <c r="B15" s="45" t="s">
        <v>7</v>
      </c>
      <c r="C15" s="62">
        <v>1</v>
      </c>
      <c r="D15" s="48" t="s">
        <v>15</v>
      </c>
      <c r="E15" s="12">
        <f>C15*((C13*2)+C14)*3</f>
        <v>12</v>
      </c>
      <c r="F15" s="68"/>
      <c r="G15" s="59">
        <v>8</v>
      </c>
      <c r="H15" s="69"/>
      <c r="I15" s="52">
        <f t="shared" si="0"/>
        <v>20</v>
      </c>
      <c r="J15" s="16" t="str">
        <f t="shared" si="1"/>
        <v>-</v>
      </c>
      <c r="M15" s="6"/>
    </row>
    <row r="16" spans="2:13" s="42" customFormat="1" ht="19.5" customHeight="1">
      <c r="B16" s="45" t="s">
        <v>8</v>
      </c>
      <c r="C16" s="62">
        <v>0</v>
      </c>
      <c r="D16" s="48" t="s">
        <v>15</v>
      </c>
      <c r="E16" s="12">
        <f>C16*((C13*2)+C14)*3</f>
        <v>0</v>
      </c>
      <c r="F16" s="68"/>
      <c r="G16" s="59"/>
      <c r="H16" s="69"/>
      <c r="I16" s="52" t="str">
        <f t="shared" si="0"/>
        <v>-</v>
      </c>
      <c r="J16" s="16" t="str">
        <f t="shared" si="1"/>
        <v>-</v>
      </c>
      <c r="M16" s="6"/>
    </row>
    <row r="17" spans="2:13" s="42" customFormat="1" ht="19.5" customHeight="1">
      <c r="B17" s="45" t="s">
        <v>9</v>
      </c>
      <c r="C17" s="62">
        <v>2</v>
      </c>
      <c r="D17" s="48" t="s">
        <v>13</v>
      </c>
      <c r="E17" s="13"/>
      <c r="F17" s="53">
        <f>C17*(-15)</f>
        <v>-30</v>
      </c>
      <c r="G17" s="59"/>
      <c r="H17" s="69"/>
      <c r="I17" s="52" t="str">
        <f t="shared" si="0"/>
        <v>-</v>
      </c>
      <c r="J17" s="16">
        <f t="shared" si="1"/>
        <v>-30</v>
      </c>
      <c r="M17" s="6"/>
    </row>
    <row r="18" spans="2:13" s="42" customFormat="1" ht="19.5" customHeight="1">
      <c r="B18" s="45" t="s">
        <v>18</v>
      </c>
      <c r="C18" s="63">
        <v>10</v>
      </c>
      <c r="D18" s="49" t="s">
        <v>14</v>
      </c>
      <c r="E18" s="13"/>
      <c r="F18" s="53">
        <f>-(C18*2)</f>
        <v>-20</v>
      </c>
      <c r="G18" s="59"/>
      <c r="H18" s="69"/>
      <c r="I18" s="52" t="str">
        <f t="shared" si="0"/>
        <v>-</v>
      </c>
      <c r="J18" s="16">
        <f t="shared" si="1"/>
        <v>-20</v>
      </c>
      <c r="M18" s="6"/>
    </row>
    <row r="19" spans="2:13" s="42" customFormat="1" ht="19.5" customHeight="1">
      <c r="B19" s="45"/>
      <c r="C19" s="63"/>
      <c r="D19" s="50"/>
      <c r="E19" s="13"/>
      <c r="F19" s="53"/>
      <c r="G19" s="59"/>
      <c r="H19" s="69"/>
      <c r="I19" s="52" t="str">
        <f t="shared" si="0"/>
        <v>-</v>
      </c>
      <c r="J19" s="16" t="str">
        <f t="shared" si="1"/>
        <v>-</v>
      </c>
      <c r="M19" s="6"/>
    </row>
    <row r="20" spans="2:13" s="42" customFormat="1" ht="19.5" customHeight="1" thickBot="1">
      <c r="B20" s="46"/>
      <c r="C20" s="64"/>
      <c r="D20" s="51"/>
      <c r="E20" s="17"/>
      <c r="F20" s="54"/>
      <c r="G20" s="60"/>
      <c r="H20" s="70"/>
      <c r="I20" s="56" t="str">
        <f t="shared" si="0"/>
        <v>-</v>
      </c>
      <c r="J20" s="18" t="str">
        <f t="shared" si="1"/>
        <v>-</v>
      </c>
      <c r="M20" s="6"/>
    </row>
    <row r="21" spans="2:13" s="42" customFormat="1" ht="19.5" customHeight="1" thickBot="1">
      <c r="B21" s="11"/>
      <c r="C21" s="7"/>
      <c r="D21" s="7"/>
      <c r="E21" s="10"/>
      <c r="F21" s="5"/>
      <c r="G21" s="57"/>
      <c r="H21" s="71"/>
      <c r="I21" s="5"/>
      <c r="J21" s="5"/>
      <c r="M21" s="6"/>
    </row>
    <row r="22" spans="2:10" s="42" customFormat="1" ht="19.5" customHeight="1">
      <c r="B22" s="105" t="s">
        <v>10</v>
      </c>
      <c r="C22" s="106"/>
      <c r="D22" s="29"/>
      <c r="E22" s="30">
        <f>SUM(E13:E18)</f>
        <v>32</v>
      </c>
      <c r="F22" s="28">
        <f>SUM(F13:F18)</f>
        <v>-50</v>
      </c>
      <c r="G22" s="27">
        <f>SUM(G13:G18)</f>
        <v>18</v>
      </c>
      <c r="H22" s="28">
        <f>SUM(H13:H18)</f>
        <v>0</v>
      </c>
      <c r="I22" s="25">
        <f>IF(SUMIF(E22:H22,"&gt;0")=0,"-",SUMIF(E22:H22,"&gt;0"))</f>
        <v>50</v>
      </c>
      <c r="J22" s="26">
        <f>IF(SUMIF(E22:H22,"&lt;0")=0,"-",SUMIF(E22:H22,"&lt;0"))</f>
        <v>-50</v>
      </c>
    </row>
    <row r="23" spans="1:11" s="3" customFormat="1" ht="19.5" customHeight="1">
      <c r="A23" s="42"/>
      <c r="B23" s="107" t="s">
        <v>20</v>
      </c>
      <c r="C23" s="108"/>
      <c r="D23" s="31"/>
      <c r="E23" s="80">
        <f>F22+E22</f>
        <v>-18</v>
      </c>
      <c r="F23" s="77"/>
      <c r="G23" s="78"/>
      <c r="H23" s="79"/>
      <c r="I23" s="76">
        <f>J22+I22</f>
        <v>0</v>
      </c>
      <c r="J23" s="77"/>
      <c r="K23" s="42"/>
    </row>
    <row r="24" spans="1:11" ht="19.5" customHeight="1" thickBot="1">
      <c r="A24" s="42"/>
      <c r="B24" s="109" t="s">
        <v>21</v>
      </c>
      <c r="C24" s="110"/>
      <c r="D24" s="32"/>
      <c r="E24" s="113">
        <f>-((F22*36)/(10*$J$7))</f>
        <v>0.7058823529411765</v>
      </c>
      <c r="F24" s="112"/>
      <c r="G24" s="103"/>
      <c r="H24" s="104"/>
      <c r="I24" s="111">
        <f>-((J22*36)/(10*$J$7))</f>
        <v>0.7058823529411765</v>
      </c>
      <c r="J24" s="112"/>
      <c r="K24" s="42"/>
    </row>
    <row r="25" spans="1:11" ht="19.5" customHeight="1">
      <c r="A25" s="3"/>
      <c r="B25" s="4"/>
      <c r="C25" s="3"/>
      <c r="D25" s="3"/>
      <c r="E25" s="8"/>
      <c r="F25" s="8"/>
      <c r="G25" s="8"/>
      <c r="H25" s="8"/>
      <c r="I25" s="8"/>
      <c r="J25" s="8"/>
      <c r="K25" s="3"/>
    </row>
    <row r="26" spans="2:10" ht="19.5" customHeight="1">
      <c r="B26" s="102" t="s">
        <v>19</v>
      </c>
      <c r="C26" s="102"/>
      <c r="D26" s="102"/>
      <c r="E26" s="102"/>
      <c r="F26" s="102"/>
      <c r="G26" s="102"/>
      <c r="H26" s="102"/>
      <c r="I26" s="102"/>
      <c r="J26" s="102"/>
    </row>
    <row r="27" spans="2:10" ht="19.5" customHeight="1">
      <c r="B27" s="102" t="s">
        <v>29</v>
      </c>
      <c r="C27" s="102"/>
      <c r="D27" s="102"/>
      <c r="E27" s="102"/>
      <c r="F27" s="102"/>
      <c r="G27" s="102"/>
      <c r="H27" s="102"/>
      <c r="I27" s="102"/>
      <c r="J27" s="102"/>
    </row>
    <row r="28" spans="2:10" ht="19.5" customHeight="1">
      <c r="B28" s="102" t="s">
        <v>30</v>
      </c>
      <c r="C28" s="102"/>
      <c r="D28" s="102"/>
      <c r="E28" s="102"/>
      <c r="F28" s="102"/>
      <c r="G28" s="102"/>
      <c r="H28" s="102"/>
      <c r="I28" s="102"/>
      <c r="J28" s="102"/>
    </row>
    <row r="33" ht="12.75">
      <c r="C33" s="2"/>
    </row>
  </sheetData>
  <sheetProtection/>
  <protectedRanges>
    <protectedRange sqref="J5:J6 D5:D6" name="General"/>
    <protectedRange sqref="G13:G21" name="Correcci?n"/>
  </protectedRanges>
  <mergeCells count="22">
    <mergeCell ref="B26:J26"/>
    <mergeCell ref="B27:J27"/>
    <mergeCell ref="B28:J28"/>
    <mergeCell ref="G24:H24"/>
    <mergeCell ref="B22:C22"/>
    <mergeCell ref="B23:C23"/>
    <mergeCell ref="B24:C24"/>
    <mergeCell ref="I24:J24"/>
    <mergeCell ref="E24:F24"/>
    <mergeCell ref="H5:I5"/>
    <mergeCell ref="H6:I6"/>
    <mergeCell ref="H7:I7"/>
    <mergeCell ref="C5:F5"/>
    <mergeCell ref="C6:F6"/>
    <mergeCell ref="C7:F7"/>
    <mergeCell ref="G9:H9"/>
    <mergeCell ref="I9:J9"/>
    <mergeCell ref="I23:J23"/>
    <mergeCell ref="G23:H23"/>
    <mergeCell ref="E23:F23"/>
    <mergeCell ref="B9:C11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caudales 2010</dc:title>
  <dc:subject/>
  <dc:creator/>
  <cp:keywords/>
  <dc:description/>
  <cp:lastModifiedBy/>
  <dcterms:created xsi:type="dcterms:W3CDTF">2010-10-05T11:28:01Z</dcterms:created>
  <dcterms:modified xsi:type="dcterms:W3CDTF">2016-04-12T08:53:17Z</dcterms:modified>
  <cp:category/>
  <cp:version/>
  <cp:contentType/>
  <cp:contentStatus/>
</cp:coreProperties>
</file>